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I\OneDrive - Ewdream\Documents\PROPOSAL SELIFA\"/>
    </mc:Choice>
  </mc:AlternateContent>
  <bookViews>
    <workbookView xWindow="0" yWindow="0" windowWidth="19200" windowHeight="7310"/>
  </bookViews>
  <sheets>
    <sheet name="FGM Advocacy Budget" sheetId="1" r:id="rId1"/>
  </sheets>
  <calcPr calcId="152511"/>
</workbook>
</file>

<file path=xl/calcChain.xml><?xml version="1.0" encoding="utf-8"?>
<calcChain xmlns="http://schemas.openxmlformats.org/spreadsheetml/2006/main">
  <c r="D49" i="1" l="1"/>
  <c r="D45" i="1" l="1"/>
  <c r="E39" i="1"/>
  <c r="E45" i="1" s="1"/>
  <c r="D39" i="1"/>
  <c r="D35" i="1"/>
  <c r="E31" i="1"/>
  <c r="E35" i="1" s="1"/>
  <c r="D31" i="1"/>
  <c r="D27" i="1"/>
  <c r="E25" i="1"/>
  <c r="E27" i="1" s="1"/>
  <c r="D25" i="1"/>
  <c r="D21" i="1"/>
  <c r="E20" i="1"/>
  <c r="E21" i="1" s="1"/>
  <c r="D20" i="1"/>
  <c r="D16" i="1"/>
  <c r="E10" i="1"/>
  <c r="E16" i="1" s="1"/>
  <c r="D10" i="1"/>
  <c r="E6" i="1"/>
  <c r="D6" i="1"/>
  <c r="E47" i="1" l="1"/>
  <c r="E48" i="1" s="1"/>
  <c r="D47" i="1"/>
  <c r="D48" i="1" s="1"/>
  <c r="E49" i="1" l="1"/>
</calcChain>
</file>

<file path=xl/sharedStrings.xml><?xml version="1.0" encoding="utf-8"?>
<sst xmlns="http://schemas.openxmlformats.org/spreadsheetml/2006/main" count="53" uniqueCount="53">
  <si>
    <t>Item / Activity</t>
  </si>
  <si>
    <t>Unit Cost (USD)</t>
  </si>
  <si>
    <t>Technical Equipment &amp; Filming</t>
  </si>
  <si>
    <t>Camera rental (2 days)</t>
  </si>
  <si>
    <t>Technician/Reporter (per city)</t>
  </si>
  <si>
    <t>Subtotal Technical Equipment &amp; Filming</t>
  </si>
  <si>
    <t>Music &amp; Production</t>
  </si>
  <si>
    <t>Music video &amp; Short Documentary (Director)</t>
  </si>
  <si>
    <t>Song composition (artist)</t>
  </si>
  <si>
    <t>Filming scenes in Las Vegas</t>
  </si>
  <si>
    <t>Scenario/clip USA</t>
  </si>
  <si>
    <t>Studio photoshoot (USA)</t>
  </si>
  <si>
    <t>Adult Survivors in clip</t>
  </si>
  <si>
    <t>Female performer (extra)</t>
  </si>
  <si>
    <t>Girls (age 3–10) in clip</t>
  </si>
  <si>
    <t>Subtotal Music &amp; Production</t>
  </si>
  <si>
    <t>Social Media &amp; Influencers</t>
  </si>
  <si>
    <t>Social Media Influencer fee</t>
  </si>
  <si>
    <t>Social Media Campaign</t>
  </si>
  <si>
    <t>150 T-shirts for each influencer's followers</t>
  </si>
  <si>
    <t>Subtotal Social Media &amp; Influencers</t>
  </si>
  <si>
    <t>Media &amp; Communication</t>
  </si>
  <si>
    <t>TV5 MONDE Broadcasting (30 days)</t>
  </si>
  <si>
    <t>TVT Broadcasting (30 days)</t>
  </si>
  <si>
    <t>Radio Venus (Sokodé)</t>
  </si>
  <si>
    <t>Radio Tchaoudjo (Sokodé)</t>
  </si>
  <si>
    <t>Subtotal Media &amp; Communication</t>
  </si>
  <si>
    <t>Events &amp; Advocacy</t>
  </si>
  <si>
    <t>Association support (per city)</t>
  </si>
  <si>
    <t>Village leaders allowance (per village)</t>
  </si>
  <si>
    <t>Women participants (20 villages × 15 women)</t>
  </si>
  <si>
    <t>Appatame &amp; Decoration (20 villages)</t>
  </si>
  <si>
    <t>Bandanas / Headbands</t>
  </si>
  <si>
    <t>T-shirts (12 cities)</t>
  </si>
  <si>
    <t>Subtotal Events &amp; Advocacy</t>
  </si>
  <si>
    <t>Staff &amp; Consultants</t>
  </si>
  <si>
    <t>Project Director</t>
  </si>
  <si>
    <t>Mother Hippo representatives (2)</t>
  </si>
  <si>
    <t>Mother Hippo representative (Lomé)</t>
  </si>
  <si>
    <t>Doctors (Psychologist &amp; Gynecologist)</t>
  </si>
  <si>
    <t>Imam</t>
  </si>
  <si>
    <t>Mme Akondo (Mother Hippo)</t>
  </si>
  <si>
    <t>Mme Selifa (Survivor)</t>
  </si>
  <si>
    <t>Mme Amina (Survivor)</t>
  </si>
  <si>
    <t>Subtotal Staff &amp; Consultants</t>
  </si>
  <si>
    <t>Contingency &amp; Miscellaneous</t>
  </si>
  <si>
    <t>Contingency (10% of total)</t>
  </si>
  <si>
    <t>Subtotal Contingency &amp; Miscellaneous</t>
  </si>
  <si>
    <t>Grand Total</t>
  </si>
  <si>
    <t xml:space="preserve">      Total (USD)</t>
  </si>
  <si>
    <t xml:space="preserve"> Total(XOF – 1 USD = 560 CFA)</t>
  </si>
  <si>
    <t xml:space="preserve">       Quantity</t>
  </si>
  <si>
    <t xml:space="preserve">                                 BUDGET FOR FGM ADVOCACY AWARENESS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</si>
</sst>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BDD7EE"/>
        <bgColor rgb="FFBDD7EE"/>
      </patternFill>
    </fill>
    <fill>
      <patternFill patternType="solid">
        <fgColor rgb="FF9DC3E6"/>
        <bgColor rgb="FF9DC3E6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/>
    <xf numFmtId="0" fontId="2" fillId="0" borderId="0" xfId="0" applyFont="1"/>
    <xf numFmtId="0" fontId="4" fillId="4" borderId="0" xfId="0" applyFont="1" applyFill="1" applyAlignment="1">
      <alignment horizontal="center" vertical="center"/>
    </xf>
    <xf numFmtId="0" fontId="4" fillId="0" borderId="0" xfId="0" applyFont="1"/>
    <xf numFmtId="4" fontId="5" fillId="3" borderId="0" xfId="0" applyNumberFormat="1" applyFont="1" applyFill="1"/>
    <xf numFmtId="4" fontId="5" fillId="2" borderId="0" xfId="0" applyNumberFormat="1" applyFont="1" applyFill="1"/>
    <xf numFmtId="0" fontId="6" fillId="3" borderId="0" xfId="0" applyFont="1" applyFill="1"/>
    <xf numFmtId="0" fontId="5" fillId="3" borderId="0" xfId="0" applyFont="1" applyFill="1"/>
    <xf numFmtId="0" fontId="0" fillId="0" borderId="0" xfId="0"/>
    <xf numFmtId="0" fontId="6" fillId="2" borderId="0" xfId="0" applyFont="1" applyFill="1"/>
    <xf numFmtId="0" fontId="3" fillId="0" borderId="0" xfId="0" applyFont="1"/>
    <xf numFmtId="0" fontId="5" fillId="2" borderId="0" xfId="0" applyFont="1" applyFill="1"/>
    <xf numFmtId="0" fontId="7" fillId="3" borderId="0" xfId="0" applyFont="1" applyFill="1"/>
    <xf numFmtId="164" fontId="5" fillId="3" borderId="0" xfId="0" applyNumberFormat="1" applyFont="1" applyFill="1"/>
    <xf numFmtId="164" fontId="5" fillId="2" borderId="0" xfId="0" applyNumberFormat="1" applyFont="1" applyFill="1"/>
    <xf numFmtId="164" fontId="0" fillId="0" borderId="0" xfId="0" applyNumberFormat="1"/>
    <xf numFmtId="0" fontId="7" fillId="2" borderId="0" xfId="0" applyFont="1" applyFill="1"/>
    <xf numFmtId="0" fontId="8" fillId="0" borderId="0" xfId="0" applyFont="1"/>
    <xf numFmtId="0" fontId="4" fillId="5" borderId="0" xfId="0" applyFont="1" applyFill="1"/>
    <xf numFmtId="0" fontId="8" fillId="5" borderId="0" xfId="0" applyFont="1" applyFill="1"/>
    <xf numFmtId="4" fontId="8" fillId="5" borderId="0" xfId="0" applyNumberFormat="1" applyFont="1" applyFill="1"/>
    <xf numFmtId="164" fontId="8" fillId="5" borderId="0" xfId="0" applyNumberFormat="1" applyFont="1" applyFill="1"/>
    <xf numFmtId="0" fontId="9" fillId="0" borderId="0" xfId="0" applyFont="1"/>
    <xf numFmtId="0" fontId="7" fillId="2" borderId="0" xfId="0" applyFont="1" applyFill="1"/>
    <xf numFmtId="0" fontId="3" fillId="0" borderId="0" xfId="0" applyFont="1"/>
    <xf numFmtId="0" fontId="10" fillId="0" borderId="0" xfId="0" applyFont="1" applyFill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43" workbookViewId="0">
      <selection activeCell="A52" sqref="A52:G52"/>
    </sheetView>
  </sheetViews>
  <sheetFormatPr baseColWidth="10" defaultColWidth="8.7265625" defaultRowHeight="14.5" x14ac:dyDescent="0.35"/>
  <cols>
    <col min="1" max="1" width="47.1796875" style="12" customWidth="1"/>
    <col min="2" max="2" width="23.7265625" style="12" customWidth="1"/>
    <col min="3" max="3" width="15.36328125" style="12" customWidth="1"/>
    <col min="4" max="4" width="27.36328125" style="12" customWidth="1"/>
    <col min="5" max="5" width="37.1796875" style="12" customWidth="1"/>
  </cols>
  <sheetData>
    <row r="1" spans="1:6" s="12" customFormat="1" ht="39" customHeight="1" x14ac:dyDescent="0.4">
      <c r="A1" s="26" t="s">
        <v>52</v>
      </c>
    </row>
    <row r="2" spans="1:6" s="5" customFormat="1" ht="45" customHeight="1" x14ac:dyDescent="0.4">
      <c r="A2" s="6" t="s">
        <v>0</v>
      </c>
      <c r="B2" s="6" t="s">
        <v>1</v>
      </c>
      <c r="C2" s="6" t="s">
        <v>51</v>
      </c>
      <c r="D2" s="6" t="s">
        <v>49</v>
      </c>
      <c r="E2" s="6" t="s">
        <v>50</v>
      </c>
      <c r="F2" s="7"/>
    </row>
    <row r="3" spans="1:6" s="14" customFormat="1" ht="34" customHeight="1" x14ac:dyDescent="0.35">
      <c r="A3" s="27" t="s">
        <v>2</v>
      </c>
      <c r="B3" s="28"/>
      <c r="C3" s="28"/>
      <c r="D3" s="28"/>
      <c r="E3" s="28"/>
    </row>
    <row r="4" spans="1:6" s="4" customFormat="1" ht="31" customHeight="1" x14ac:dyDescent="0.3">
      <c r="A4" s="11" t="s">
        <v>3</v>
      </c>
      <c r="B4" s="8">
        <v>280</v>
      </c>
      <c r="C4" s="11">
        <v>12</v>
      </c>
      <c r="D4" s="8">
        <v>3360</v>
      </c>
      <c r="E4" s="17">
        <v>1881600</v>
      </c>
    </row>
    <row r="5" spans="1:6" s="4" customFormat="1" ht="27" customHeight="1" x14ac:dyDescent="0.3">
      <c r="A5" s="15" t="s">
        <v>4</v>
      </c>
      <c r="B5" s="9">
        <v>1100</v>
      </c>
      <c r="C5" s="15">
        <v>12</v>
      </c>
      <c r="D5" s="9">
        <v>13200</v>
      </c>
      <c r="E5" s="18">
        <v>7392000</v>
      </c>
    </row>
    <row r="6" spans="1:6" s="4" customFormat="1" ht="30" customHeight="1" x14ac:dyDescent="0.35">
      <c r="A6" s="13" t="s">
        <v>5</v>
      </c>
      <c r="B6" s="2"/>
      <c r="C6" s="2"/>
      <c r="D6" s="9">
        <f>SUM(D4:D5)</f>
        <v>16560</v>
      </c>
      <c r="E6" s="18">
        <f>SUM(E4:E5)</f>
        <v>9273600</v>
      </c>
    </row>
    <row r="7" spans="1:6" ht="25.5" customHeight="1" x14ac:dyDescent="0.35">
      <c r="A7" s="16" t="s">
        <v>6</v>
      </c>
    </row>
    <row r="8" spans="1:6" ht="24" customHeight="1" x14ac:dyDescent="0.35">
      <c r="A8" s="15" t="s">
        <v>7</v>
      </c>
      <c r="B8" s="9">
        <v>15000</v>
      </c>
      <c r="C8" s="15">
        <v>1</v>
      </c>
      <c r="D8" s="9">
        <v>15000</v>
      </c>
      <c r="E8" s="18">
        <v>8400000</v>
      </c>
    </row>
    <row r="9" spans="1:6" ht="24.5" customHeight="1" x14ac:dyDescent="0.35">
      <c r="A9" s="11" t="s">
        <v>8</v>
      </c>
      <c r="B9" s="8">
        <v>8000</v>
      </c>
      <c r="C9" s="11">
        <v>1</v>
      </c>
      <c r="D9" s="8">
        <v>8000</v>
      </c>
      <c r="E9" s="17">
        <v>4480000</v>
      </c>
    </row>
    <row r="10" spans="1:6" ht="29" customHeight="1" x14ac:dyDescent="0.35">
      <c r="A10" s="15" t="s">
        <v>9</v>
      </c>
      <c r="B10" s="1">
        <v>5000</v>
      </c>
      <c r="C10">
        <v>1</v>
      </c>
      <c r="D10" s="1">
        <f>B10*C10</f>
        <v>5000</v>
      </c>
      <c r="E10" s="19">
        <f>D10*560</f>
        <v>2800000</v>
      </c>
    </row>
    <row r="11" spans="1:6" ht="26" customHeight="1" x14ac:dyDescent="0.35">
      <c r="A11" s="11" t="s">
        <v>10</v>
      </c>
      <c r="B11" s="8">
        <v>10000</v>
      </c>
      <c r="C11" s="11">
        <v>1</v>
      </c>
      <c r="D11" s="8">
        <v>10000</v>
      </c>
      <c r="E11" s="17">
        <v>5600000</v>
      </c>
    </row>
    <row r="12" spans="1:6" ht="25" customHeight="1" x14ac:dyDescent="0.35">
      <c r="A12" s="15" t="s">
        <v>11</v>
      </c>
      <c r="B12" s="9">
        <v>2500</v>
      </c>
      <c r="C12" s="15">
        <v>1</v>
      </c>
      <c r="D12" s="9">
        <v>2500</v>
      </c>
      <c r="E12" s="18">
        <v>1400000</v>
      </c>
    </row>
    <row r="13" spans="1:6" ht="26" customHeight="1" x14ac:dyDescent="0.35">
      <c r="A13" s="11" t="s">
        <v>12</v>
      </c>
      <c r="B13" s="8">
        <v>1000</v>
      </c>
      <c r="C13" s="11">
        <v>7</v>
      </c>
      <c r="D13" s="8">
        <v>7000</v>
      </c>
      <c r="E13" s="17">
        <v>3920000</v>
      </c>
    </row>
    <row r="14" spans="1:6" ht="24" customHeight="1" x14ac:dyDescent="0.35">
      <c r="A14" s="15" t="s">
        <v>13</v>
      </c>
      <c r="B14" s="9">
        <v>1000</v>
      </c>
      <c r="C14" s="15">
        <v>1</v>
      </c>
      <c r="D14" s="9">
        <v>1000</v>
      </c>
      <c r="E14" s="18">
        <v>560000</v>
      </c>
    </row>
    <row r="15" spans="1:6" ht="27.5" customHeight="1" x14ac:dyDescent="0.35">
      <c r="A15" s="11" t="s">
        <v>14</v>
      </c>
      <c r="B15" s="8">
        <v>200</v>
      </c>
      <c r="C15" s="11">
        <v>30</v>
      </c>
      <c r="D15" s="8">
        <v>6000</v>
      </c>
      <c r="E15" s="17">
        <v>3360000</v>
      </c>
    </row>
    <row r="16" spans="1:6" ht="20.5" customHeight="1" x14ac:dyDescent="0.35">
      <c r="A16" s="13" t="s">
        <v>15</v>
      </c>
      <c r="B16" s="2"/>
      <c r="C16" s="2"/>
      <c r="D16" s="9">
        <f>SUM(D8:D15)</f>
        <v>54500</v>
      </c>
      <c r="E16" s="18">
        <f>SUM(E8:E15)</f>
        <v>30520000</v>
      </c>
    </row>
    <row r="17" spans="1:5" ht="28.5" customHeight="1" x14ac:dyDescent="0.35">
      <c r="A17" s="16" t="s">
        <v>16</v>
      </c>
    </row>
    <row r="18" spans="1:5" ht="25" customHeight="1" x14ac:dyDescent="0.35">
      <c r="A18" s="15" t="s">
        <v>17</v>
      </c>
      <c r="B18" s="9">
        <v>4000</v>
      </c>
      <c r="C18" s="15">
        <v>18</v>
      </c>
      <c r="D18" s="9">
        <v>72000</v>
      </c>
      <c r="E18" s="18">
        <v>40320000</v>
      </c>
    </row>
    <row r="19" spans="1:5" ht="26.5" customHeight="1" x14ac:dyDescent="0.35">
      <c r="A19" s="11" t="s">
        <v>18</v>
      </c>
      <c r="B19" s="8">
        <v>6000</v>
      </c>
      <c r="C19" s="11">
        <v>1</v>
      </c>
      <c r="D19" s="8">
        <v>6000</v>
      </c>
      <c r="E19" s="17">
        <v>3360000</v>
      </c>
    </row>
    <row r="20" spans="1:5" ht="24" customHeight="1" x14ac:dyDescent="0.35">
      <c r="A20" s="15" t="s">
        <v>19</v>
      </c>
      <c r="B20" s="1">
        <v>9</v>
      </c>
      <c r="C20">
        <v>2700</v>
      </c>
      <c r="D20" s="1">
        <f>B20*C20</f>
        <v>24300</v>
      </c>
      <c r="E20" s="19">
        <f>D20*560</f>
        <v>13608000</v>
      </c>
    </row>
    <row r="21" spans="1:5" ht="29" customHeight="1" x14ac:dyDescent="0.35">
      <c r="A21" s="10" t="s">
        <v>20</v>
      </c>
      <c r="B21" s="3"/>
      <c r="C21" s="3"/>
      <c r="D21" s="8">
        <f>SUM(D18:D20)</f>
        <v>102300</v>
      </c>
      <c r="E21" s="17">
        <f>SUM(E18:E20)</f>
        <v>57288000</v>
      </c>
    </row>
    <row r="22" spans="1:5" ht="24" customHeight="1" x14ac:dyDescent="0.35">
      <c r="A22" s="20" t="s">
        <v>21</v>
      </c>
    </row>
    <row r="23" spans="1:5" ht="25.5" customHeight="1" x14ac:dyDescent="0.35">
      <c r="A23" s="11" t="s">
        <v>22</v>
      </c>
      <c r="B23" s="8">
        <v>6000</v>
      </c>
      <c r="C23" s="11">
        <v>1</v>
      </c>
      <c r="D23" s="8">
        <v>6000</v>
      </c>
      <c r="E23" s="17">
        <v>3360000</v>
      </c>
    </row>
    <row r="24" spans="1:5" ht="31" customHeight="1" x14ac:dyDescent="0.35">
      <c r="A24" s="15" t="s">
        <v>23</v>
      </c>
      <c r="B24" s="9">
        <v>4000</v>
      </c>
      <c r="C24" s="15">
        <v>1</v>
      </c>
      <c r="D24" s="9">
        <v>4000</v>
      </c>
      <c r="E24" s="18">
        <v>2240000</v>
      </c>
    </row>
    <row r="25" spans="1:5" ht="26.5" customHeight="1" x14ac:dyDescent="0.35">
      <c r="A25" s="11" t="s">
        <v>24</v>
      </c>
      <c r="B25" s="1">
        <v>200</v>
      </c>
      <c r="C25">
        <v>1</v>
      </c>
      <c r="D25" s="1">
        <f>B25*C25</f>
        <v>200</v>
      </c>
      <c r="E25" s="19">
        <f>D25*560</f>
        <v>112000</v>
      </c>
    </row>
    <row r="26" spans="1:5" ht="27" customHeight="1" x14ac:dyDescent="0.35">
      <c r="A26" s="15" t="s">
        <v>25</v>
      </c>
      <c r="B26" s="9">
        <v>200</v>
      </c>
      <c r="C26" s="15">
        <v>1</v>
      </c>
      <c r="D26" s="9">
        <v>200</v>
      </c>
      <c r="E26" s="18">
        <v>112000</v>
      </c>
    </row>
    <row r="27" spans="1:5" ht="26.5" customHeight="1" x14ac:dyDescent="0.35">
      <c r="A27" s="10" t="s">
        <v>26</v>
      </c>
      <c r="B27" s="3"/>
      <c r="C27" s="3"/>
      <c r="D27" s="8">
        <f>SUM(D23:D26)</f>
        <v>10400</v>
      </c>
      <c r="E27" s="17">
        <f>SUM(E23:E26)</f>
        <v>5824000</v>
      </c>
    </row>
    <row r="28" spans="1:5" ht="28.5" customHeight="1" x14ac:dyDescent="0.35">
      <c r="A28" s="20" t="s">
        <v>27</v>
      </c>
    </row>
    <row r="29" spans="1:5" ht="24.5" customHeight="1" x14ac:dyDescent="0.35">
      <c r="A29" s="11" t="s">
        <v>28</v>
      </c>
      <c r="B29" s="8">
        <v>800</v>
      </c>
      <c r="C29" s="11">
        <v>12</v>
      </c>
      <c r="D29" s="8">
        <v>9600</v>
      </c>
      <c r="E29" s="17">
        <v>5376000</v>
      </c>
    </row>
    <row r="30" spans="1:5" ht="21.5" customHeight="1" x14ac:dyDescent="0.35">
      <c r="A30" s="15" t="s">
        <v>29</v>
      </c>
      <c r="B30" s="9">
        <v>178.57142857142861</v>
      </c>
      <c r="C30" s="15">
        <v>12</v>
      </c>
      <c r="D30" s="9">
        <v>2142.8571428571431</v>
      </c>
      <c r="E30" s="18">
        <v>1200000</v>
      </c>
    </row>
    <row r="31" spans="1:5" ht="21" customHeight="1" x14ac:dyDescent="0.35">
      <c r="A31" s="11" t="s">
        <v>30</v>
      </c>
      <c r="B31" s="1">
        <v>10</v>
      </c>
      <c r="C31">
        <v>300</v>
      </c>
      <c r="D31" s="1">
        <f>B31*C31</f>
        <v>3000</v>
      </c>
      <c r="E31" s="19">
        <f>D31*560</f>
        <v>1680000</v>
      </c>
    </row>
    <row r="32" spans="1:5" ht="23" customHeight="1" x14ac:dyDescent="0.35">
      <c r="A32" s="15" t="s">
        <v>31</v>
      </c>
      <c r="B32" s="9">
        <v>3000</v>
      </c>
      <c r="C32" s="15">
        <v>1</v>
      </c>
      <c r="D32" s="9">
        <v>3000</v>
      </c>
      <c r="E32" s="18">
        <v>1680000</v>
      </c>
    </row>
    <row r="33" spans="1:5" ht="32" customHeight="1" x14ac:dyDescent="0.35">
      <c r="A33" s="11" t="s">
        <v>32</v>
      </c>
      <c r="B33" s="8">
        <v>300</v>
      </c>
      <c r="C33" s="11">
        <v>31</v>
      </c>
      <c r="D33" s="8">
        <v>9300</v>
      </c>
      <c r="E33" s="17">
        <v>5208000</v>
      </c>
    </row>
    <row r="34" spans="1:5" ht="24.5" customHeight="1" x14ac:dyDescent="0.35">
      <c r="A34" s="15" t="s">
        <v>33</v>
      </c>
      <c r="B34" s="9">
        <v>9</v>
      </c>
      <c r="C34" s="15">
        <v>60</v>
      </c>
      <c r="D34" s="9">
        <v>540</v>
      </c>
      <c r="E34" s="18">
        <v>302400</v>
      </c>
    </row>
    <row r="35" spans="1:5" ht="25.5" customHeight="1" x14ac:dyDescent="0.35">
      <c r="A35" s="10" t="s">
        <v>34</v>
      </c>
      <c r="B35" s="3"/>
      <c r="C35" s="3"/>
      <c r="D35" s="8">
        <f>SUM(D29:D34)</f>
        <v>27582.857142857145</v>
      </c>
      <c r="E35" s="17">
        <f>SUM(E29:E34)</f>
        <v>15446400</v>
      </c>
    </row>
    <row r="36" spans="1:5" ht="26.5" customHeight="1" x14ac:dyDescent="0.35">
      <c r="A36" s="20" t="s">
        <v>35</v>
      </c>
    </row>
    <row r="37" spans="1:5" ht="21.5" customHeight="1" x14ac:dyDescent="0.35">
      <c r="A37" s="11" t="s">
        <v>36</v>
      </c>
      <c r="B37" s="8">
        <v>50000</v>
      </c>
      <c r="C37" s="11">
        <v>1</v>
      </c>
      <c r="D37" s="8">
        <v>50000</v>
      </c>
      <c r="E37" s="17">
        <v>28000000</v>
      </c>
    </row>
    <row r="38" spans="1:5" ht="28.5" customHeight="1" x14ac:dyDescent="0.35">
      <c r="A38" s="15" t="s">
        <v>37</v>
      </c>
      <c r="B38" s="9">
        <v>6000</v>
      </c>
      <c r="C38" s="15">
        <v>1</v>
      </c>
      <c r="D38" s="9">
        <v>6000</v>
      </c>
      <c r="E38" s="18">
        <v>3360000</v>
      </c>
    </row>
    <row r="39" spans="1:5" ht="20.5" customHeight="1" x14ac:dyDescent="0.35">
      <c r="A39" s="11" t="s">
        <v>38</v>
      </c>
      <c r="B39" s="1">
        <v>700</v>
      </c>
      <c r="C39">
        <v>1</v>
      </c>
      <c r="D39" s="1">
        <f>B39*C39</f>
        <v>700</v>
      </c>
      <c r="E39" s="19">
        <f>D39*560</f>
        <v>392000</v>
      </c>
    </row>
    <row r="40" spans="1:5" ht="25" customHeight="1" x14ac:dyDescent="0.35">
      <c r="A40" s="15" t="s">
        <v>39</v>
      </c>
      <c r="B40" s="9">
        <v>3000</v>
      </c>
      <c r="C40" s="15">
        <v>1</v>
      </c>
      <c r="D40" s="9">
        <v>3000</v>
      </c>
      <c r="E40" s="18">
        <v>1680000</v>
      </c>
    </row>
    <row r="41" spans="1:5" ht="21" customHeight="1" x14ac:dyDescent="0.35">
      <c r="A41" s="11" t="s">
        <v>40</v>
      </c>
      <c r="B41" s="8">
        <v>400</v>
      </c>
      <c r="C41" s="11">
        <v>1</v>
      </c>
      <c r="D41" s="8">
        <v>400</v>
      </c>
      <c r="E41" s="17">
        <v>224000</v>
      </c>
    </row>
    <row r="42" spans="1:5" ht="29.5" customHeight="1" x14ac:dyDescent="0.35">
      <c r="A42" s="15" t="s">
        <v>41</v>
      </c>
      <c r="B42" s="9">
        <v>700</v>
      </c>
      <c r="C42" s="15">
        <v>1</v>
      </c>
      <c r="D42" s="9">
        <v>700</v>
      </c>
      <c r="E42" s="18">
        <v>392000</v>
      </c>
    </row>
    <row r="43" spans="1:5" ht="22" customHeight="1" x14ac:dyDescent="0.35">
      <c r="A43" s="11" t="s">
        <v>42</v>
      </c>
      <c r="B43" s="8">
        <v>400</v>
      </c>
      <c r="C43" s="11">
        <v>1</v>
      </c>
      <c r="D43" s="8">
        <v>400</v>
      </c>
      <c r="E43" s="17">
        <v>224000</v>
      </c>
    </row>
    <row r="44" spans="1:5" ht="36" customHeight="1" x14ac:dyDescent="0.35">
      <c r="A44" s="15" t="s">
        <v>43</v>
      </c>
      <c r="B44" s="9">
        <v>400</v>
      </c>
      <c r="C44" s="15">
        <v>1</v>
      </c>
      <c r="D44" s="9">
        <v>400</v>
      </c>
      <c r="E44" s="18">
        <v>224000</v>
      </c>
    </row>
    <row r="45" spans="1:5" ht="31" customHeight="1" x14ac:dyDescent="0.35">
      <c r="A45" s="10" t="s">
        <v>44</v>
      </c>
      <c r="B45" s="3"/>
      <c r="C45" s="3"/>
      <c r="D45" s="8">
        <f>SUM(D37:D44)</f>
        <v>61600</v>
      </c>
      <c r="E45" s="17">
        <f>SUM(E37:E44)</f>
        <v>34496000</v>
      </c>
    </row>
    <row r="46" spans="1:5" ht="27" customHeight="1" x14ac:dyDescent="0.35">
      <c r="A46" s="13" t="s">
        <v>45</v>
      </c>
    </row>
    <row r="47" spans="1:5" ht="33.5" customHeight="1" x14ac:dyDescent="0.35">
      <c r="A47" s="11" t="s">
        <v>46</v>
      </c>
      <c r="B47" s="8">
        <v>0</v>
      </c>
      <c r="C47" s="11">
        <v>0</v>
      </c>
      <c r="D47" s="8">
        <f>0.1*(D6+D16+D21+D27+D35+D45)</f>
        <v>27294.285714285717</v>
      </c>
      <c r="E47" s="17">
        <f>0.1*(E6+E16+E21+E27+E35+E45)</f>
        <v>15284800</v>
      </c>
    </row>
    <row r="48" spans="1:5" ht="26.5" customHeight="1" x14ac:dyDescent="0.35">
      <c r="A48" s="13" t="s">
        <v>47</v>
      </c>
      <c r="B48" s="2"/>
      <c r="C48" s="2"/>
      <c r="D48" s="9">
        <f>D47</f>
        <v>27294.285714285717</v>
      </c>
      <c r="E48" s="18">
        <f>E47</f>
        <v>15284800</v>
      </c>
    </row>
    <row r="49" spans="1:7" s="21" customFormat="1" ht="39" customHeight="1" x14ac:dyDescent="0.45">
      <c r="A49" s="22" t="s">
        <v>48</v>
      </c>
      <c r="B49" s="23"/>
      <c r="C49" s="23"/>
      <c r="D49" s="24">
        <f>(D6+D16+D21+D27+D35+D45)+D47</f>
        <v>300237.1428571429</v>
      </c>
      <c r="E49" s="25">
        <f>(E6+E16+E21+E27+E35+E45)+E47</f>
        <v>168132800</v>
      </c>
    </row>
    <row r="51" spans="1:7" ht="15.5" customHeight="1" x14ac:dyDescent="0.35"/>
    <row r="52" spans="1:7" ht="18.5" x14ac:dyDescent="0.45">
      <c r="A52" s="29"/>
      <c r="B52" s="29"/>
      <c r="C52" s="29"/>
      <c r="D52" s="29"/>
      <c r="E52" s="29"/>
      <c r="F52" s="29"/>
      <c r="G52" s="29"/>
    </row>
  </sheetData>
  <mergeCells count="2">
    <mergeCell ref="A3:E3"/>
    <mergeCell ref="A52:G52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FGM Advocacy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CSI</cp:lastModifiedBy>
  <dcterms:created xsi:type="dcterms:W3CDTF">2025-09-21T11:05:27Z</dcterms:created>
  <dcterms:modified xsi:type="dcterms:W3CDTF">2026-02-06T05:37:01Z</dcterms:modified>
</cp:coreProperties>
</file>